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m\Documents\"/>
    </mc:Choice>
  </mc:AlternateContent>
  <xr:revisionPtr revIDLastSave="0" documentId="8_{5E1936D7-B94D-4FEC-985F-150ADCCE85D3}" xr6:coauthVersionLast="46" xr6:coauthVersionMax="46" xr10:uidLastSave="{00000000-0000-0000-0000-000000000000}"/>
  <bookViews>
    <workbookView xWindow="-120" yWindow="-120" windowWidth="20730" windowHeight="11760" activeTab="1" xr2:uid="{20D9AB89-44F1-4FB2-A7F3-8ABAA61E9933}"/>
  </bookViews>
  <sheets>
    <sheet name="number 1&amp;2" sheetId="1" r:id="rId1"/>
    <sheet name="number 2&amp; 3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2" l="1"/>
  <c r="C7" i="3"/>
  <c r="C22" i="2"/>
  <c r="C21" i="2"/>
  <c r="C20" i="2"/>
  <c r="N15" i="2"/>
  <c r="N16" i="2" s="1"/>
  <c r="M4" i="2"/>
  <c r="N4" i="2" s="1"/>
  <c r="M5" i="2"/>
  <c r="M6" i="2"/>
  <c r="N6" i="2" s="1"/>
  <c r="M7" i="2"/>
  <c r="M8" i="2"/>
  <c r="M9" i="2"/>
  <c r="M10" i="2"/>
  <c r="M11" i="2"/>
  <c r="M12" i="2"/>
  <c r="N12" i="2" s="1"/>
  <c r="M13" i="2"/>
  <c r="N13" i="2" s="1"/>
  <c r="M3" i="2"/>
  <c r="N3" i="2" s="1"/>
  <c r="N11" i="2"/>
  <c r="N10" i="2"/>
  <c r="N9" i="2"/>
  <c r="N8" i="2"/>
  <c r="N7" i="2"/>
  <c r="N5" i="2"/>
  <c r="I16" i="2"/>
  <c r="I15" i="2"/>
  <c r="I14" i="2"/>
  <c r="H13" i="2"/>
  <c r="I13" i="2" s="1"/>
  <c r="H12" i="2"/>
  <c r="I12" i="2" s="1"/>
  <c r="H11" i="2"/>
  <c r="I11" i="2" s="1"/>
  <c r="H10" i="2"/>
  <c r="I10" i="2" s="1"/>
  <c r="H9" i="2"/>
  <c r="I9" i="2" s="1"/>
  <c r="H8" i="2"/>
  <c r="I8" i="2" s="1"/>
  <c r="H7" i="2"/>
  <c r="I7" i="2" s="1"/>
  <c r="H6" i="2"/>
  <c r="I6" i="2" s="1"/>
  <c r="H5" i="2"/>
  <c r="I5" i="2" s="1"/>
  <c r="H4" i="2"/>
  <c r="I4" i="2" s="1"/>
  <c r="H3" i="2"/>
  <c r="I3" i="2" s="1"/>
  <c r="C32" i="1"/>
  <c r="D30" i="1"/>
  <c r="C30" i="1"/>
  <c r="B30" i="1"/>
  <c r="E14" i="1"/>
  <c r="B14" i="1"/>
  <c r="D15" i="2"/>
  <c r="D7" i="2"/>
  <c r="D8" i="2"/>
  <c r="C4" i="2"/>
  <c r="D4" i="2" s="1"/>
  <c r="C5" i="2"/>
  <c r="D5" i="2" s="1"/>
  <c r="C6" i="2"/>
  <c r="D6" i="2" s="1"/>
  <c r="C7" i="2"/>
  <c r="C8" i="2"/>
  <c r="C9" i="2"/>
  <c r="D9" i="2" s="1"/>
  <c r="C10" i="2"/>
  <c r="D10" i="2" s="1"/>
  <c r="C11" i="2"/>
  <c r="D11" i="2" s="1"/>
  <c r="C12" i="2"/>
  <c r="D12" i="2" s="1"/>
  <c r="C13" i="2"/>
  <c r="D13" i="2" s="1"/>
  <c r="C3" i="2"/>
  <c r="D3" i="2" s="1"/>
  <c r="B10" i="1"/>
  <c r="E10" i="1"/>
  <c r="N14" i="2" l="1"/>
  <c r="D14" i="2"/>
</calcChain>
</file>

<file path=xl/sharedStrings.xml><?xml version="1.0" encoding="utf-8"?>
<sst xmlns="http://schemas.openxmlformats.org/spreadsheetml/2006/main" count="52" uniqueCount="30">
  <si>
    <t>Dollar Return for each year</t>
  </si>
  <si>
    <t>First year</t>
  </si>
  <si>
    <t>Purchase price</t>
  </si>
  <si>
    <t>Dividends</t>
  </si>
  <si>
    <t>Selling Price</t>
  </si>
  <si>
    <t>Dollar returns</t>
  </si>
  <si>
    <t>Second Year</t>
  </si>
  <si>
    <t>Purchase Price</t>
  </si>
  <si>
    <t>Divideds</t>
  </si>
  <si>
    <t>Dollar returns = selling price - purchase price + dividends</t>
  </si>
  <si>
    <t>Period</t>
  </si>
  <si>
    <t>Asset 1</t>
  </si>
  <si>
    <t>Asset 2</t>
  </si>
  <si>
    <t>Asset 3</t>
  </si>
  <si>
    <t>Average return per perid</t>
  </si>
  <si>
    <t>Geometric mean</t>
  </si>
  <si>
    <t>standard deviation</t>
  </si>
  <si>
    <t>X1 - U</t>
  </si>
  <si>
    <t>(X1 - U)2</t>
  </si>
  <si>
    <t>variance</t>
  </si>
  <si>
    <t>Percentage Return</t>
  </si>
  <si>
    <t>(selling price - purchase price + dividends)/ Purchase Price * 100</t>
  </si>
  <si>
    <t>3.75/50</t>
  </si>
  <si>
    <t>2.0/50.00</t>
  </si>
  <si>
    <t>summation</t>
  </si>
  <si>
    <t>Variance</t>
  </si>
  <si>
    <t>coefficient of each asset</t>
  </si>
  <si>
    <t>CAPM</t>
  </si>
  <si>
    <t>EXPECTED RE</t>
  </si>
  <si>
    <t xml:space="preserve"> = 0.04 + (1.3*0.1-0.12)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</si>
</sst>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8" fontId="2" fillId="0" borderId="1" xfId="0" applyNumberFormat="1" applyFont="1" applyBorder="1"/>
    <xf numFmtId="0" fontId="3" fillId="0" borderId="0" xfId="0" applyFont="1"/>
    <xf numFmtId="10" fontId="2" fillId="0" borderId="0" xfId="0" applyNumberFormat="1" applyFont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9" fontId="3" fillId="0" borderId="0" xfId="1" applyFont="1"/>
    <xf numFmtId="0" fontId="3" fillId="0" borderId="1" xfId="0" applyFont="1" applyBorder="1"/>
    <xf numFmtId="10" fontId="2" fillId="0" borderId="1" xfId="0" applyNumberFormat="1" applyFont="1" applyBorder="1"/>
    <xf numFmtId="164" fontId="0" fillId="0" borderId="1" xfId="1" applyNumberFormat="1" applyFont="1" applyBorder="1"/>
    <xf numFmtId="10" fontId="0" fillId="0" borderId="1" xfId="1" applyNumberFormat="1" applyFont="1" applyBorder="1"/>
    <xf numFmtId="0" fontId="3" fillId="0" borderId="1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/>
    <xf numFmtId="9" fontId="2" fillId="0" borderId="1" xfId="1" applyFont="1" applyBorder="1"/>
    <xf numFmtId="10" fontId="2" fillId="0" borderId="5" xfId="0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FADEA-6C9E-4283-9F75-7952B800A5FA}">
  <dimension ref="A2:F33"/>
  <sheetViews>
    <sheetView topLeftCell="A5" zoomScale="80" zoomScaleNormal="93" workbookViewId="0">
      <selection activeCell="F14" sqref="A2:F14"/>
    </sheetView>
  </sheetViews>
  <sheetFormatPr defaultRowHeight="15" x14ac:dyDescent="0.25"/>
  <cols>
    <col min="1" max="1" width="20.42578125" customWidth="1"/>
    <col min="4" max="4" width="15.140625" customWidth="1"/>
    <col min="6" max="6" width="24.42578125" customWidth="1"/>
  </cols>
  <sheetData>
    <row r="2" spans="1:6" ht="15.75" x14ac:dyDescent="0.25">
      <c r="A2" s="16" t="s">
        <v>0</v>
      </c>
      <c r="B2" s="16"/>
      <c r="C2" s="16"/>
      <c r="D2" s="16"/>
      <c r="E2" s="16"/>
      <c r="F2" s="16"/>
    </row>
    <row r="3" spans="1:6" ht="15.75" x14ac:dyDescent="0.25">
      <c r="A3" s="16" t="s">
        <v>1</v>
      </c>
      <c r="B3" s="16"/>
      <c r="C3" s="12"/>
      <c r="D3" s="16" t="s">
        <v>6</v>
      </c>
      <c r="E3" s="16"/>
      <c r="F3" s="12"/>
    </row>
    <row r="4" spans="1:6" ht="15.75" x14ac:dyDescent="0.25">
      <c r="A4" s="12" t="s">
        <v>2</v>
      </c>
      <c r="B4" s="4">
        <v>50</v>
      </c>
      <c r="C4" s="3"/>
      <c r="D4" s="3" t="s">
        <v>7</v>
      </c>
      <c r="E4" s="4">
        <v>50</v>
      </c>
      <c r="F4" s="3"/>
    </row>
    <row r="5" spans="1:6" ht="15.75" x14ac:dyDescent="0.25">
      <c r="A5" s="12" t="s">
        <v>3</v>
      </c>
      <c r="B5" s="4">
        <v>0.75</v>
      </c>
      <c r="C5" s="3"/>
      <c r="D5" s="3" t="s">
        <v>8</v>
      </c>
      <c r="E5" s="4">
        <v>1</v>
      </c>
      <c r="F5" s="3"/>
    </row>
    <row r="6" spans="1:6" ht="15.75" x14ac:dyDescent="0.25">
      <c r="A6" s="12" t="s">
        <v>4</v>
      </c>
      <c r="B6" s="4">
        <v>53</v>
      </c>
      <c r="C6" s="3"/>
      <c r="D6" s="3" t="s">
        <v>4</v>
      </c>
      <c r="E6" s="4">
        <v>51</v>
      </c>
      <c r="F6" s="3"/>
    </row>
    <row r="7" spans="1:6" ht="15.75" x14ac:dyDescent="0.25">
      <c r="A7" s="3"/>
      <c r="B7" s="4"/>
      <c r="C7" s="3"/>
      <c r="D7" s="3"/>
      <c r="E7" s="4"/>
      <c r="F7" s="3"/>
    </row>
    <row r="8" spans="1:6" ht="15.75" x14ac:dyDescent="0.25">
      <c r="A8" s="16" t="s">
        <v>9</v>
      </c>
      <c r="B8" s="16"/>
      <c r="C8" s="16"/>
      <c r="D8" s="16"/>
      <c r="E8" s="16"/>
      <c r="F8" s="16"/>
    </row>
    <row r="9" spans="1:6" ht="15.75" x14ac:dyDescent="0.25">
      <c r="A9" s="3"/>
      <c r="B9" s="3"/>
      <c r="C9" s="3"/>
      <c r="D9" s="3"/>
      <c r="E9" s="3"/>
      <c r="F9" s="3"/>
    </row>
    <row r="10" spans="1:6" ht="15.75" x14ac:dyDescent="0.25">
      <c r="A10" s="3" t="s">
        <v>5</v>
      </c>
      <c r="B10" s="3">
        <f>53-50+0.75</f>
        <v>3.75</v>
      </c>
      <c r="C10" s="3"/>
      <c r="D10" s="3"/>
      <c r="E10" s="3">
        <f>51-50+1</f>
        <v>2</v>
      </c>
      <c r="F10" s="3"/>
    </row>
    <row r="11" spans="1:6" ht="15.75" x14ac:dyDescent="0.25">
      <c r="A11" s="3"/>
      <c r="B11" s="3"/>
      <c r="C11" s="3"/>
      <c r="D11" s="3"/>
      <c r="E11" s="3"/>
      <c r="F11" s="3"/>
    </row>
    <row r="12" spans="1:6" ht="15.75" x14ac:dyDescent="0.25">
      <c r="A12" s="12" t="s">
        <v>20</v>
      </c>
      <c r="B12" s="8" t="s">
        <v>21</v>
      </c>
      <c r="C12" s="9"/>
      <c r="D12" s="9"/>
      <c r="E12" s="9"/>
      <c r="F12" s="10"/>
    </row>
    <row r="13" spans="1:6" x14ac:dyDescent="0.25">
      <c r="A13" s="7"/>
      <c r="B13" s="7" t="s">
        <v>22</v>
      </c>
      <c r="C13" s="7"/>
      <c r="D13" s="7"/>
      <c r="E13" s="7" t="s">
        <v>23</v>
      </c>
      <c r="F13" s="7"/>
    </row>
    <row r="14" spans="1:6" x14ac:dyDescent="0.25">
      <c r="A14" s="7"/>
      <c r="B14" s="7">
        <f>3.75/50 *100</f>
        <v>7.5</v>
      </c>
      <c r="C14" s="7"/>
      <c r="D14" s="7"/>
      <c r="E14" s="7">
        <f>2/50*100</f>
        <v>4</v>
      </c>
      <c r="F14" s="7"/>
    </row>
    <row r="15" spans="1:6" ht="15.75" x14ac:dyDescent="0.25">
      <c r="A15" s="5"/>
      <c r="B15" s="11"/>
      <c r="C15" s="5"/>
      <c r="D15" s="5"/>
    </row>
    <row r="16" spans="1:6" ht="15.75" x14ac:dyDescent="0.25">
      <c r="A16" s="5"/>
      <c r="B16" s="6"/>
      <c r="C16" s="6"/>
      <c r="D16" s="6"/>
    </row>
    <row r="17" spans="1:6" ht="15.75" x14ac:dyDescent="0.25">
      <c r="A17" s="12" t="s">
        <v>10</v>
      </c>
      <c r="B17" s="12" t="s">
        <v>11</v>
      </c>
      <c r="C17" s="12" t="s">
        <v>12</v>
      </c>
      <c r="D17" s="12" t="s">
        <v>13</v>
      </c>
    </row>
    <row r="18" spans="1:6" ht="15.75" x14ac:dyDescent="0.25">
      <c r="A18" s="12">
        <v>1</v>
      </c>
      <c r="B18" s="13">
        <v>5.0000000000000001E-3</v>
      </c>
      <c r="C18" s="13">
        <v>-2.9000000000000001E-2</v>
      </c>
      <c r="D18" s="13">
        <v>-4.2000000000000003E-2</v>
      </c>
      <c r="E18" s="17"/>
      <c r="F18" s="7"/>
    </row>
    <row r="19" spans="1:6" ht="15.75" x14ac:dyDescent="0.25">
      <c r="A19" s="12">
        <v>2</v>
      </c>
      <c r="B19" s="13">
        <v>9.5000000000000001E-2</v>
      </c>
      <c r="C19" s="13">
        <v>0.224</v>
      </c>
      <c r="D19" s="13">
        <v>2.8000000000000001E-2</v>
      </c>
      <c r="E19" s="17"/>
      <c r="F19" s="7"/>
    </row>
    <row r="20" spans="1:6" ht="15.75" x14ac:dyDescent="0.25">
      <c r="A20" s="12">
        <v>3</v>
      </c>
      <c r="B20" s="13">
        <v>5.5E-2</v>
      </c>
      <c r="C20" s="13">
        <v>0.221</v>
      </c>
      <c r="D20" s="13">
        <v>4.2999999999999997E-2</v>
      </c>
      <c r="E20" s="17"/>
      <c r="F20" s="7"/>
    </row>
    <row r="21" spans="1:6" ht="15.75" x14ac:dyDescent="0.25">
      <c r="A21" s="12">
        <v>4</v>
      </c>
      <c r="B21" s="13">
        <v>-7.9000000000000001E-2</v>
      </c>
      <c r="C21" s="13">
        <v>-2.3E-2</v>
      </c>
      <c r="D21" s="13">
        <v>-3.5999999999999997E-2</v>
      </c>
      <c r="E21" s="17"/>
      <c r="F21" s="7"/>
    </row>
    <row r="22" spans="1:6" ht="15.75" x14ac:dyDescent="0.25">
      <c r="A22" s="12">
        <v>5</v>
      </c>
      <c r="B22" s="13">
        <v>-2.3E-2</v>
      </c>
      <c r="C22" s="13">
        <v>-5.8999999999999997E-2</v>
      </c>
      <c r="D22" s="13">
        <v>-8.7999999999999995E-2</v>
      </c>
      <c r="E22" s="17"/>
      <c r="F22" s="7"/>
    </row>
    <row r="23" spans="1:6" ht="15.75" x14ac:dyDescent="0.25">
      <c r="A23" s="12">
        <v>6</v>
      </c>
      <c r="B23" s="13">
        <v>5.1999999999999998E-2</v>
      </c>
      <c r="C23" s="13">
        <v>0.128</v>
      </c>
      <c r="D23" s="13">
        <v>0.09</v>
      </c>
      <c r="E23" s="17"/>
      <c r="F23" s="7"/>
    </row>
    <row r="24" spans="1:6" ht="15.75" x14ac:dyDescent="0.25">
      <c r="A24" s="12">
        <v>7</v>
      </c>
      <c r="B24" s="13">
        <v>3.5999999999999997E-2</v>
      </c>
      <c r="C24" s="13">
        <v>4.9000000000000002E-2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5" s="13">
        <v>-4.8000000000000001E-2</v>
      </c>
      <c r="C25" s="13">
        <v>-4.9000000000000002E-2</v>
      </c>
      <c r="D25" s="13">
        <v>0.13</v>
      </c>
      <c r="E25" s="17"/>
      <c r="F25" s="7"/>
    </row>
    <row r="26" spans="1:6" ht="15.75" x14ac:dyDescent="0.25">
      <c r="A26" s="12">
        <v>9</v>
      </c>
      <c r="B26" s="13">
        <v>-8.9999999999999993E-3</v>
      </c>
      <c r="C26" s="13">
        <v>8.5000000000000006E-2</v>
      </c>
      <c r="D26" s="13">
        <v>-1.2999999999999999E-2</v>
      </c>
      <c r="E26" s="17"/>
      <c r="F26" s="7"/>
    </row>
    <row r="27" spans="1:6" ht="15.75" x14ac:dyDescent="0.25">
      <c r="A27" s="12">
        <v>10</v>
      </c>
      <c r="B27" s="13">
        <v>0.14399999999999999</v>
      </c>
      <c r="C27" s="13">
        <v>0.12</v>
      </c>
      <c r="D27" s="13">
        <v>0.26900000000000002</v>
      </c>
      <c r="E27" s="17"/>
      <c r="F27" s="7"/>
    </row>
    <row r="28" spans="1:6" ht="15.75" x14ac:dyDescent="0.25">
      <c r="A28" s="12">
        <v>11</v>
      </c>
      <c r="B28" s="13">
        <v>-1.9E-2</v>
      </c>
      <c r="C28" s="13">
        <v>-0.17899999999999999</v>
      </c>
      <c r="D28" s="13">
        <v>3.5000000000000003E-2</v>
      </c>
      <c r="E28" s="17"/>
      <c r="F28" s="7"/>
    </row>
    <row r="29" spans="1:6" ht="15.75" x14ac:dyDescent="0.25">
      <c r="A29" s="12"/>
      <c r="B29" s="13"/>
      <c r="C29" s="13"/>
      <c r="D29" s="13"/>
      <c r="E29" s="17"/>
      <c r="F29" s="7"/>
    </row>
    <row r="30" spans="1:6" x14ac:dyDescent="0.25">
      <c r="A30" s="7" t="s">
        <v>14</v>
      </c>
      <c r="B30" s="15">
        <f>SUM(B18:B28)/11</f>
        <v>1.9E-2</v>
      </c>
      <c r="C30" s="14">
        <f t="shared" ref="C30:D30" si="0">SUM(C18:C28)/11</f>
        <v>4.4363636363636369E-2</v>
      </c>
      <c r="D30" s="14">
        <f t="shared" si="0"/>
        <v>5.1181818181818189E-2</v>
      </c>
      <c r="E30" s="17"/>
      <c r="F30" s="7"/>
    </row>
    <row r="31" spans="1:6" x14ac:dyDescent="0.25">
      <c r="A31" s="7"/>
      <c r="B31" s="15"/>
      <c r="C31" s="14"/>
      <c r="D31" s="14"/>
      <c r="E31" s="17"/>
      <c r="F31" s="7"/>
    </row>
    <row r="32" spans="1:6" ht="15.75" x14ac:dyDescent="0.25">
      <c r="A32" s="7" t="s">
        <v>15</v>
      </c>
      <c r="B32" s="19">
        <v>0.2</v>
      </c>
      <c r="C32" s="7">
        <f>1.4 - 1</f>
        <v>0.39999999999999991</v>
      </c>
      <c r="D32" s="13">
        <v>0.65</v>
      </c>
      <c r="E32" s="17"/>
      <c r="F32" s="7"/>
    </row>
    <row r="33" spans="2:2" ht="15.75" x14ac:dyDescent="0.25">
      <c r="B33" s="20"/>
    </row>
  </sheetData>
  <mergeCells count="5">
    <mergeCell ref="A2:F2"/>
    <mergeCell ref="A3:B3"/>
    <mergeCell ref="D3:E3"/>
    <mergeCell ref="A8:F8"/>
    <mergeCell ref="B12:F1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15D56-5763-4D71-BA5C-46D0F9A1456A}">
  <dimension ref="A1:N22"/>
  <sheetViews>
    <sheetView tabSelected="1" topLeftCell="A2" workbookViewId="0">
      <selection activeCell="H20" sqref="H20"/>
    </sheetView>
  </sheetViews>
  <sheetFormatPr defaultRowHeight="15.75" x14ac:dyDescent="0.25"/>
  <cols>
    <col min="1" max="16384" width="9.140625" style="1"/>
  </cols>
  <sheetData>
    <row r="1" spans="1:14" x14ac:dyDescent="0.25">
      <c r="A1" s="2" t="s">
        <v>16</v>
      </c>
      <c r="B1" s="2"/>
      <c r="C1" s="2"/>
      <c r="D1" s="2"/>
      <c r="F1" s="2" t="s">
        <v>16</v>
      </c>
      <c r="G1" s="2"/>
      <c r="H1" s="2"/>
      <c r="I1" s="2"/>
      <c r="K1" s="2" t="s">
        <v>16</v>
      </c>
      <c r="L1" s="2"/>
      <c r="M1" s="2"/>
      <c r="N1" s="2"/>
    </row>
    <row r="2" spans="1:14" x14ac:dyDescent="0.25">
      <c r="A2" s="12" t="s">
        <v>10</v>
      </c>
      <c r="B2" s="12" t="s">
        <v>11</v>
      </c>
      <c r="C2" s="3" t="s">
        <v>17</v>
      </c>
      <c r="D2" s="3" t="s">
        <v>18</v>
      </c>
      <c r="F2" s="12" t="s">
        <v>10</v>
      </c>
      <c r="G2" s="12" t="s">
        <v>12</v>
      </c>
      <c r="H2" s="3" t="s">
        <v>17</v>
      </c>
      <c r="I2" s="3" t="s">
        <v>18</v>
      </c>
      <c r="K2" s="12" t="s">
        <v>10</v>
      </c>
      <c r="L2" s="12" t="s">
        <v>13</v>
      </c>
      <c r="M2" s="3" t="s">
        <v>17</v>
      </c>
      <c r="N2" s="3" t="s">
        <v>18</v>
      </c>
    </row>
    <row r="3" spans="1:14" x14ac:dyDescent="0.25">
      <c r="A3" s="12">
        <v>1</v>
      </c>
      <c r="B3" s="13">
        <v>5.0000000000000001E-3</v>
      </c>
      <c r="C3" s="13">
        <f>B3-1.9%</f>
        <v>-1.3999999999999999E-2</v>
      </c>
      <c r="D3" s="13">
        <f>POWER(C3,2)</f>
        <v>1.9599999999999997E-4</v>
      </c>
      <c r="F3" s="12">
        <v>1</v>
      </c>
      <c r="G3" s="13">
        <v>-2.9000000000000001E-2</v>
      </c>
      <c r="H3" s="13">
        <f>G3-4.4%</f>
        <v>-7.3000000000000009E-2</v>
      </c>
      <c r="I3" s="13">
        <f>POWER(H3,2)</f>
        <v>5.3290000000000013E-3</v>
      </c>
      <c r="K3" s="12">
        <v>1</v>
      </c>
      <c r="L3" s="13">
        <v>-4.2000000000000003E-2</v>
      </c>
      <c r="M3" s="13">
        <f>L3-5.1%</f>
        <v>-9.2999999999999999E-2</v>
      </c>
      <c r="N3" s="13">
        <f>POWER(M3,2)</f>
        <v>8.6490000000000004E-3</v>
      </c>
    </row>
    <row r="4" spans="1:14" x14ac:dyDescent="0.25">
      <c r="A4" s="12">
        <v>2</v>
      </c>
      <c r="B4" s="13">
        <v>9.5000000000000001E-2</v>
      </c>
      <c r="C4" s="13">
        <f>B4-1.9%</f>
        <v>7.5999999999999998E-2</v>
      </c>
      <c r="D4" s="13">
        <f t="shared" ref="D4:D13" si="0">POWER(C4,2)</f>
        <v>5.7759999999999999E-3</v>
      </c>
      <c r="F4" s="12">
        <v>2</v>
      </c>
      <c r="G4" s="13">
        <v>0.224</v>
      </c>
      <c r="H4" s="13">
        <f t="shared" ref="H4:H13" si="1">G4-4.4%</f>
        <v>0.18</v>
      </c>
      <c r="I4" s="13">
        <f t="shared" ref="I4:I13" si="2">POWER(H4,2)</f>
        <v>3.2399999999999998E-2</v>
      </c>
      <c r="K4" s="12">
        <v>2</v>
      </c>
      <c r="L4" s="13">
        <v>2.8000000000000001E-2</v>
      </c>
      <c r="M4" s="13">
        <f t="shared" ref="M4:M13" si="3">L4-5.1%</f>
        <v>-2.2999999999999996E-2</v>
      </c>
      <c r="N4" s="13">
        <f t="shared" ref="N4:N13" si="4">POWER(M4,2)</f>
        <v>5.2899999999999985E-4</v>
      </c>
    </row>
    <row r="5" spans="1:14" x14ac:dyDescent="0.25">
      <c r="A5" s="12">
        <v>3</v>
      </c>
      <c r="B5" s="13">
        <v>5.5E-2</v>
      </c>
      <c r="C5" s="13">
        <f>B5-1.9%</f>
        <v>3.6000000000000004E-2</v>
      </c>
      <c r="D5" s="13">
        <f t="shared" si="0"/>
        <v>1.2960000000000003E-3</v>
      </c>
      <c r="F5" s="12">
        <v>3</v>
      </c>
      <c r="G5" s="13">
        <v>0.221</v>
      </c>
      <c r="H5" s="13">
        <f t="shared" si="1"/>
        <v>0.17699999999999999</v>
      </c>
      <c r="I5" s="13">
        <f t="shared" si="2"/>
        <v>3.1328999999999996E-2</v>
      </c>
      <c r="K5" s="12">
        <v>3</v>
      </c>
      <c r="L5" s="13">
        <v>4.2999999999999997E-2</v>
      </c>
      <c r="M5" s="13">
        <f t="shared" si="3"/>
        <v>-8.0000000000000002E-3</v>
      </c>
      <c r="N5" s="13">
        <f t="shared" si="4"/>
        <v>6.3999999999999997E-5</v>
      </c>
    </row>
    <row r="6" spans="1:14" x14ac:dyDescent="0.25">
      <c r="A6" s="12">
        <v>4</v>
      </c>
      <c r="B6" s="13">
        <v>-7.9000000000000001E-2</v>
      </c>
      <c r="C6" s="13">
        <f>B6-1.9%</f>
        <v>-9.8000000000000004E-2</v>
      </c>
      <c r="D6" s="13">
        <f t="shared" si="0"/>
        <v>9.6040000000000014E-3</v>
      </c>
      <c r="F6" s="12">
        <v>4</v>
      </c>
      <c r="G6" s="13">
        <v>-2.3E-2</v>
      </c>
      <c r="H6" s="13">
        <f t="shared" si="1"/>
        <v>-6.7000000000000004E-2</v>
      </c>
      <c r="I6" s="13">
        <f t="shared" si="2"/>
        <v>4.4890000000000008E-3</v>
      </c>
      <c r="K6" s="12">
        <v>4</v>
      </c>
      <c r="L6" s="13">
        <v>-3.5999999999999997E-2</v>
      </c>
      <c r="M6" s="13">
        <f t="shared" si="3"/>
        <v>-8.6999999999999994E-2</v>
      </c>
      <c r="N6" s="13">
        <f t="shared" si="4"/>
        <v>7.5689999999999993E-3</v>
      </c>
    </row>
    <row r="7" spans="1:14" x14ac:dyDescent="0.25">
      <c r="A7" s="12">
        <v>5</v>
      </c>
      <c r="B7" s="13">
        <v>-2.3E-2</v>
      </c>
      <c r="C7" s="13">
        <f>B7-1.9%</f>
        <v>-4.1999999999999996E-2</v>
      </c>
      <c r="D7" s="13">
        <f t="shared" si="0"/>
        <v>1.7639999999999997E-3</v>
      </c>
      <c r="F7" s="12">
        <v>5</v>
      </c>
      <c r="G7" s="13">
        <v>-5.8999999999999997E-2</v>
      </c>
      <c r="H7" s="13">
        <f t="shared" si="1"/>
        <v>-0.10300000000000001</v>
      </c>
      <c r="I7" s="13">
        <f t="shared" si="2"/>
        <v>1.0609000000000002E-2</v>
      </c>
      <c r="K7" s="12">
        <v>5</v>
      </c>
      <c r="L7" s="13">
        <v>-8.7999999999999995E-2</v>
      </c>
      <c r="M7" s="13">
        <f t="shared" si="3"/>
        <v>-0.13899999999999998</v>
      </c>
      <c r="N7" s="13">
        <f t="shared" si="4"/>
        <v>1.9320999999999994E-2</v>
      </c>
    </row>
    <row r="8" spans="1:14" x14ac:dyDescent="0.25">
      <c r="A8" s="12">
        <v>6</v>
      </c>
      <c r="B8" s="13">
        <v>5.1999999999999998E-2</v>
      </c>
      <c r="C8" s="13">
        <f>B8-1.9%</f>
        <v>3.3000000000000002E-2</v>
      </c>
      <c r="D8" s="13">
        <f t="shared" si="0"/>
        <v>1.0890000000000001E-3</v>
      </c>
      <c r="F8" s="12">
        <v>6</v>
      </c>
      <c r="G8" s="13">
        <v>0.128</v>
      </c>
      <c r="H8" s="13">
        <f t="shared" si="1"/>
        <v>8.3999999999999991E-2</v>
      </c>
      <c r="I8" s="13">
        <f t="shared" si="2"/>
        <v>7.0559999999999989E-3</v>
      </c>
      <c r="K8" s="12">
        <v>6</v>
      </c>
      <c r="L8" s="13">
        <v>0.09</v>
      </c>
      <c r="M8" s="13">
        <f t="shared" si="3"/>
        <v>3.9E-2</v>
      </c>
      <c r="N8" s="13">
        <f t="shared" si="4"/>
        <v>1.521E-3</v>
      </c>
    </row>
    <row r="9" spans="1:14" x14ac:dyDescent="0.25">
      <c r="A9" s="12">
        <v>7</v>
      </c>
      <c r="B9" s="13">
        <v>3.5999999999999997E-2</v>
      </c>
      <c r="C9" s="13">
        <f>B9-1.9%</f>
        <v>1.6999999999999998E-2</v>
      </c>
      <c r="D9" s="13">
        <f t="shared" si="0"/>
        <v>2.8899999999999992E-4</v>
      </c>
      <c r="F9" s="12">
        <v>7</v>
      </c>
      <c r="G9" s="13">
        <v>4.9000000000000002E-2</v>
      </c>
      <c r="H9" s="13">
        <f t="shared" si="1"/>
        <v>4.9999999999999975E-3</v>
      </c>
      <c r="I9" s="13">
        <f t="shared" si="2"/>
        <v>2.4999999999999974E-5</v>
      </c>
      <c r="K9" s="12">
        <v>7</v>
      </c>
      <c r="L9" s="13">
        <v>0.14699999999999999</v>
      </c>
      <c r="M9" s="13">
        <f t="shared" si="3"/>
        <v>9.6000000000000002E-2</v>
      </c>
      <c r="N9" s="13">
        <f t="shared" si="4"/>
        <v>9.2160000000000002E-3</v>
      </c>
    </row>
    <row r="10" spans="1:14" x14ac:dyDescent="0.25">
      <c r="A10" s="12">
        <v>8</v>
      </c>
      <c r="B10" s="13">
        <v>-4.8000000000000001E-2</v>
      </c>
      <c r="C10" s="13">
        <f>B10-1.9%</f>
        <v>-6.7000000000000004E-2</v>
      </c>
      <c r="D10" s="13">
        <f t="shared" si="0"/>
        <v>4.4890000000000008E-3</v>
      </c>
      <c r="F10" s="12">
        <v>8</v>
      </c>
      <c r="G10" s="13">
        <v>-4.9000000000000002E-2</v>
      </c>
      <c r="H10" s="13">
        <f t="shared" si="1"/>
        <v>-9.2999999999999999E-2</v>
      </c>
      <c r="I10" s="13">
        <f t="shared" si="2"/>
        <v>8.6490000000000004E-3</v>
      </c>
      <c r="K10" s="12">
        <v>8</v>
      </c>
      <c r="L10" s="13">
        <v>0.13</v>
      </c>
      <c r="M10" s="13">
        <f t="shared" si="3"/>
        <v>7.9000000000000015E-2</v>
      </c>
      <c r="N10" s="13">
        <f t="shared" si="4"/>
        <v>6.2410000000000026E-3</v>
      </c>
    </row>
    <row r="11" spans="1:14" x14ac:dyDescent="0.25">
      <c r="A11" s="12">
        <v>9</v>
      </c>
      <c r="B11" s="13">
        <v>-8.9999999999999993E-3</v>
      </c>
      <c r="C11" s="13">
        <f>B11-1.9%</f>
        <v>-2.7999999999999997E-2</v>
      </c>
      <c r="D11" s="13">
        <f t="shared" si="0"/>
        <v>7.8399999999999987E-4</v>
      </c>
      <c r="F11" s="12">
        <v>9</v>
      </c>
      <c r="G11" s="13">
        <v>8.5000000000000006E-2</v>
      </c>
      <c r="H11" s="13">
        <f t="shared" si="1"/>
        <v>4.1000000000000002E-2</v>
      </c>
      <c r="I11" s="13">
        <f t="shared" si="2"/>
        <v>1.6810000000000002E-3</v>
      </c>
      <c r="K11" s="12">
        <v>9</v>
      </c>
      <c r="L11" s="13">
        <v>-1.2999999999999999E-2</v>
      </c>
      <c r="M11" s="13">
        <f t="shared" si="3"/>
        <v>-6.4000000000000001E-2</v>
      </c>
      <c r="N11" s="13">
        <f t="shared" si="4"/>
        <v>4.0959999999999998E-3</v>
      </c>
    </row>
    <row r="12" spans="1:14" x14ac:dyDescent="0.25">
      <c r="A12" s="12">
        <v>10</v>
      </c>
      <c r="B12" s="13">
        <v>0.14399999999999999</v>
      </c>
      <c r="C12" s="13">
        <f>B12-1.9%</f>
        <v>0.12499999999999999</v>
      </c>
      <c r="D12" s="13">
        <f t="shared" si="0"/>
        <v>1.5624999999999997E-2</v>
      </c>
      <c r="F12" s="12">
        <v>10</v>
      </c>
      <c r="G12" s="13">
        <v>0.12</v>
      </c>
      <c r="H12" s="13">
        <f t="shared" si="1"/>
        <v>7.5999999999999984E-2</v>
      </c>
      <c r="I12" s="13">
        <f t="shared" si="2"/>
        <v>5.7759999999999973E-3</v>
      </c>
      <c r="K12" s="12">
        <v>10</v>
      </c>
      <c r="L12" s="13">
        <v>0.26900000000000002</v>
      </c>
      <c r="M12" s="13">
        <f t="shared" si="3"/>
        <v>0.21800000000000003</v>
      </c>
      <c r="N12" s="13">
        <f t="shared" si="4"/>
        <v>4.7524000000000011E-2</v>
      </c>
    </row>
    <row r="13" spans="1:14" x14ac:dyDescent="0.25">
      <c r="A13" s="12">
        <v>11</v>
      </c>
      <c r="B13" s="13">
        <v>-1.9E-2</v>
      </c>
      <c r="C13" s="13">
        <f>B13-1.9%</f>
        <v>-3.7999999999999999E-2</v>
      </c>
      <c r="D13" s="13">
        <f t="shared" si="0"/>
        <v>1.444E-3</v>
      </c>
      <c r="F13" s="12">
        <v>11</v>
      </c>
      <c r="G13" s="13">
        <v>-0.17899999999999999</v>
      </c>
      <c r="H13" s="13">
        <f t="shared" si="1"/>
        <v>-0.223</v>
      </c>
      <c r="I13" s="13">
        <f t="shared" si="2"/>
        <v>4.9729000000000002E-2</v>
      </c>
      <c r="K13" s="12">
        <v>11</v>
      </c>
      <c r="L13" s="13">
        <v>3.5000000000000003E-2</v>
      </c>
      <c r="M13" s="13">
        <f t="shared" si="3"/>
        <v>-1.5999999999999993E-2</v>
      </c>
      <c r="N13" s="13">
        <f t="shared" si="4"/>
        <v>2.5599999999999977E-4</v>
      </c>
    </row>
    <row r="14" spans="1:14" x14ac:dyDescent="0.25">
      <c r="A14" s="2" t="s">
        <v>24</v>
      </c>
      <c r="B14" s="2"/>
      <c r="C14" s="2"/>
      <c r="D14" s="13">
        <f>SUM(D3:D13)</f>
        <v>4.2355999999999998E-2</v>
      </c>
      <c r="F14" s="2" t="s">
        <v>24</v>
      </c>
      <c r="G14" s="2"/>
      <c r="H14" s="2"/>
      <c r="I14" s="13">
        <f>SUM(I3:I13)</f>
        <v>0.15707200000000002</v>
      </c>
      <c r="K14" s="2" t="s">
        <v>24</v>
      </c>
      <c r="L14" s="2"/>
      <c r="M14" s="2"/>
      <c r="N14" s="13">
        <f>SUM(N3:N13)</f>
        <v>0.10498600000000002</v>
      </c>
    </row>
    <row r="15" spans="1:14" x14ac:dyDescent="0.25">
      <c r="A15" s="3"/>
      <c r="B15" s="18" t="s">
        <v>25</v>
      </c>
      <c r="C15" s="18"/>
      <c r="D15" s="3">
        <f>0.0424 *1/11</f>
        <v>3.8545454545454547E-3</v>
      </c>
      <c r="F15" s="3"/>
      <c r="G15" s="2" t="s">
        <v>19</v>
      </c>
      <c r="H15" s="2"/>
      <c r="I15" s="3">
        <f>1/11*0.1571</f>
        <v>1.4281818181818182E-2</v>
      </c>
      <c r="K15" s="3"/>
      <c r="L15" s="2" t="s">
        <v>19</v>
      </c>
      <c r="M15" s="2"/>
      <c r="N15" s="3">
        <f>1/11*0.105</f>
        <v>9.5454545454545462E-3</v>
      </c>
    </row>
    <row r="16" spans="1:14" x14ac:dyDescent="0.25">
      <c r="A16" s="2" t="s">
        <v>16</v>
      </c>
      <c r="B16" s="2"/>
      <c r="C16" s="2"/>
      <c r="D16" s="3">
        <f>SQRT(D15)</f>
        <v>6.2084985741686811E-2</v>
      </c>
      <c r="F16" s="2" t="s">
        <v>16</v>
      </c>
      <c r="G16" s="2"/>
      <c r="H16" s="2"/>
      <c r="I16" s="3">
        <f>SQRT(I15)</f>
        <v>0.11950656125007607</v>
      </c>
      <c r="K16" s="2" t="s">
        <v>16</v>
      </c>
      <c r="L16" s="2"/>
      <c r="M16" s="2"/>
      <c r="N16" s="3">
        <f>SQRT(N15)</f>
        <v>9.7700842091839449E-2</v>
      </c>
    </row>
    <row r="17" spans="1:3" x14ac:dyDescent="0.25">
      <c r="B17" s="6"/>
    </row>
    <row r="19" spans="1:3" x14ac:dyDescent="0.25">
      <c r="A19" s="2" t="s">
        <v>26</v>
      </c>
      <c r="B19" s="2"/>
      <c r="C19" s="2"/>
    </row>
    <row r="20" spans="1:3" x14ac:dyDescent="0.25">
      <c r="A20" s="2"/>
      <c r="B20" s="3" t="s">
        <v>11</v>
      </c>
      <c r="C20" s="3">
        <f>D16/1.9</f>
        <v>3.2676308285098321E-2</v>
      </c>
    </row>
    <row r="21" spans="1:3" x14ac:dyDescent="0.25">
      <c r="A21" s="2"/>
      <c r="B21" s="3" t="s">
        <v>12</v>
      </c>
      <c r="C21" s="3">
        <f>I16/4.4</f>
        <v>2.7160582102290012E-2</v>
      </c>
    </row>
    <row r="22" spans="1:3" x14ac:dyDescent="0.25">
      <c r="A22" s="2"/>
      <c r="B22" s="3" t="s">
        <v>13</v>
      </c>
      <c r="C22" s="3">
        <f>N16/5.1</f>
        <v>1.9157027861144992E-2</v>
      </c>
    </row>
  </sheetData>
  <mergeCells count="13">
    <mergeCell ref="A19:C19"/>
    <mergeCell ref="A20:A22"/>
    <mergeCell ref="A16:C16"/>
    <mergeCell ref="F14:H14"/>
    <mergeCell ref="F16:H16"/>
    <mergeCell ref="K1:N1"/>
    <mergeCell ref="K14:M14"/>
    <mergeCell ref="L15:M15"/>
    <mergeCell ref="K16:M16"/>
    <mergeCell ref="A1:D1"/>
    <mergeCell ref="A14:C14"/>
    <mergeCell ref="G15:H15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99138-B2AD-4CE4-8CBF-074A5EBD0B04}">
  <dimension ref="A1:C7"/>
  <sheetViews>
    <sheetView workbookViewId="0">
      <selection activeCell="C4" sqref="C4"/>
    </sheetView>
  </sheetViews>
  <sheetFormatPr defaultRowHeight="15" x14ac:dyDescent="0.25"/>
  <sheetData>
    <row r="1" spans="1:3" x14ac:dyDescent="0.25">
      <c r="A1">
        <v>5</v>
      </c>
      <c r="B1" t="s">
        <v>27</v>
      </c>
    </row>
    <row r="2" spans="1:3" x14ac:dyDescent="0.25">
      <c r="C2" t="s">
        <v>28</v>
      </c>
    </row>
    <row r="4" spans="1:3" x14ac:dyDescent="0.25">
      <c r="C4" t="s">
        <v>29</v>
      </c>
    </row>
    <row r="7" spans="1:3" x14ac:dyDescent="0.25">
      <c r="C7">
        <f>0.04 + (1.3 * 0.1 - 0.12)</f>
        <v>5.000000000000001E-2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number 1&amp;2</vt:lpstr>
      <vt:lpstr>number 2&amp; 3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</dc:creator>
  <cp:lastModifiedBy>Clem</cp:lastModifiedBy>
  <dcterms:created xsi:type="dcterms:W3CDTF">2021-02-08T17:58:21Z</dcterms:created>
  <dcterms:modified xsi:type="dcterms:W3CDTF">2021-02-08T23:07:59Z</dcterms:modified>
</cp:coreProperties>
</file>